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ICO\ARQUITECTURA\C.A.S.E\Para WEB MARZO 2024\"/>
    </mc:Choice>
  </mc:AlternateContent>
  <xr:revisionPtr revIDLastSave="0" documentId="13_ncr:1_{A5D72147-C18D-437C-9D8B-57511780C356}" xr6:coauthVersionLast="47" xr6:coauthVersionMax="47" xr10:uidLastSave="{00000000-0000-0000-0000-000000000000}"/>
  <bookViews>
    <workbookView xWindow="-120" yWindow="-120" windowWidth="20730" windowHeight="11160" xr2:uid="{0F37883C-88D9-47C9-8597-384CE45FE7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2" i="1"/>
  <c r="F60" i="1"/>
  <c r="F61" i="1"/>
  <c r="F62" i="1"/>
  <c r="F63" i="1"/>
  <c r="F59" i="1"/>
  <c r="F53" i="1"/>
  <c r="F52" i="1"/>
  <c r="F51" i="1"/>
  <c r="F56" i="1"/>
  <c r="F57" i="1"/>
  <c r="F55" i="1"/>
  <c r="F50" i="1"/>
  <c r="F49" i="1"/>
  <c r="F37" i="1"/>
  <c r="F38" i="1"/>
  <c r="F39" i="1"/>
  <c r="F40" i="1"/>
  <c r="F36" i="1"/>
  <c r="F32" i="1"/>
  <c r="F33" i="1"/>
  <c r="F34" i="1"/>
  <c r="F31" i="1"/>
  <c r="F28" i="1"/>
  <c r="F29" i="1"/>
  <c r="F27" i="1"/>
  <c r="F26" i="1"/>
  <c r="F24" i="1"/>
  <c r="F23" i="1"/>
  <c r="F21" i="1"/>
  <c r="F17" i="1"/>
  <c r="F18" i="1"/>
  <c r="F19" i="1"/>
  <c r="F16" i="1"/>
  <c r="F13" i="1"/>
  <c r="F14" i="1"/>
  <c r="F12" i="1"/>
  <c r="F10" i="1"/>
  <c r="F8" i="1"/>
  <c r="F5" i="1"/>
  <c r="F6" i="1"/>
  <c r="F4" i="1"/>
  <c r="G64" i="1"/>
  <c r="F64" i="1" l="1"/>
  <c r="F65" i="1" l="1"/>
  <c r="F66" i="1" s="1"/>
  <c r="F67" i="1" s="1"/>
  <c r="F68" i="1" s="1"/>
</calcChain>
</file>

<file path=xl/sharedStrings.xml><?xml version="1.0" encoding="utf-8"?>
<sst xmlns="http://schemas.openxmlformats.org/spreadsheetml/2006/main" count="127" uniqueCount="78">
  <si>
    <t>N°</t>
  </si>
  <si>
    <t>ÍTEM</t>
  </si>
  <si>
    <t>U</t>
  </si>
  <si>
    <t>PRECIOS</t>
  </si>
  <si>
    <t>TOTALES</t>
  </si>
  <si>
    <t>INCIDENCIA</t>
  </si>
  <si>
    <t>Limpieza de terreno</t>
  </si>
  <si>
    <t>Replanteo</t>
  </si>
  <si>
    <t>ML</t>
  </si>
  <si>
    <t>GL</t>
  </si>
  <si>
    <t>M3</t>
  </si>
  <si>
    <t>Capa aisladora</t>
  </si>
  <si>
    <t>M2</t>
  </si>
  <si>
    <t xml:space="preserve">Mampostería bajo capa </t>
  </si>
  <si>
    <t>Mampostería ladrillo cerámico hueco 18x18x33</t>
  </si>
  <si>
    <t>Mampostería ladrillo cerámico hueco del 12</t>
  </si>
  <si>
    <t>Vigas de encadenados horizontales</t>
  </si>
  <si>
    <t>Losa bajo tanque de reserva</t>
  </si>
  <si>
    <t>Revoque grueso interior</t>
  </si>
  <si>
    <t>Revoque grueso exterior con hidrófugo</t>
  </si>
  <si>
    <t>Revoque fino exterior mandilado</t>
  </si>
  <si>
    <t>Revoque fino interior mandilado</t>
  </si>
  <si>
    <t xml:space="preserve">Revestimiento cerámico </t>
  </si>
  <si>
    <t>Contrapiso de hormigón pobre 10 CM</t>
  </si>
  <si>
    <t>Cerámicos para piso</t>
  </si>
  <si>
    <t>Carpeta cementicia de nivelación</t>
  </si>
  <si>
    <t>Zócalos de cerámicos</t>
  </si>
  <si>
    <t>Zócalo cementicio exterior 40 CM</t>
  </si>
  <si>
    <t>Frente de placares de melamina blanca con herrajes</t>
  </si>
  <si>
    <t>Rejas metálicas</t>
  </si>
  <si>
    <t>TRABAJOS PREVIOS</t>
  </si>
  <si>
    <t>CIMIENTOS</t>
  </si>
  <si>
    <t>CAPA AISLADORA</t>
  </si>
  <si>
    <t>MAMPOSTERÍAS</t>
  </si>
  <si>
    <t>ESTRUCTURA</t>
  </si>
  <si>
    <t>PISOS</t>
  </si>
  <si>
    <t>REVOQUES</t>
  </si>
  <si>
    <t>REVESTIMIENTOS</t>
  </si>
  <si>
    <t>CARPINTERÍAS</t>
  </si>
  <si>
    <t>INSTALACIÓN ELÉCTRICA</t>
  </si>
  <si>
    <t>Tablero</t>
  </si>
  <si>
    <t>Tomas para señales débiles</t>
  </si>
  <si>
    <t>Artefactos</t>
  </si>
  <si>
    <t xml:space="preserve">INSTALACIÓN SANITARIA </t>
  </si>
  <si>
    <t>Armado y conexión de artefactos y griferías</t>
  </si>
  <si>
    <t xml:space="preserve">INSTALACIÓN DE GAS </t>
  </si>
  <si>
    <t>Gas natural</t>
  </si>
  <si>
    <t>Cocina 4H + Calefón</t>
  </si>
  <si>
    <t>TERMINACIONES</t>
  </si>
  <si>
    <t>Pintura látex en cielorrasos</t>
  </si>
  <si>
    <t>Pintura látex en muros interiores</t>
  </si>
  <si>
    <t>Pintura látex en muros exteriores</t>
  </si>
  <si>
    <t>Pintura esmalte sintético en rejas</t>
  </si>
  <si>
    <t>Limpieza de obra</t>
  </si>
  <si>
    <t>Honorarios profesionales por proyecto y dirección técnica</t>
  </si>
  <si>
    <t>SUB TOTAL A: COSTO DE LA CONSTRUCCIÓN</t>
  </si>
  <si>
    <t>SUB TOTAL B: COSTO DE LA CONSTRUCCIÓN + HONORARIUOS PROFESIONALES</t>
  </si>
  <si>
    <t xml:space="preserve">GASTOS GENERALES </t>
  </si>
  <si>
    <t>VALOR RELATIVO POR M2 DE OBRA FINAL</t>
  </si>
  <si>
    <t>Tomas eléctricas y puntos</t>
  </si>
  <si>
    <t>Conexión a red de gas natural</t>
  </si>
  <si>
    <t>Pilar + Medidor + Gabinete + Conexión a red eléctrica</t>
  </si>
  <si>
    <t>Centros eléctricos y derivaciones</t>
  </si>
  <si>
    <t>Armado y conexión de artefactos losas sanitarias</t>
  </si>
  <si>
    <t>Columnas 3 M de H°A° 20 x 20 con base de 1 M3</t>
  </si>
  <si>
    <t>CIELORRASOS</t>
  </si>
  <si>
    <t>Mesadas graníticas GRIS MARA</t>
  </si>
  <si>
    <t>CANTIDADES</t>
  </si>
  <si>
    <t>Excavación y relleno de cimientos</t>
  </si>
  <si>
    <t xml:space="preserve">Losa viguetas </t>
  </si>
  <si>
    <t>Aplicado a la cal</t>
  </si>
  <si>
    <t>Ventanas de aluminio 1.50 x 1.00 M</t>
  </si>
  <si>
    <t>Puertas ventanas de aluminio  1.60 x 2.00 M</t>
  </si>
  <si>
    <t>Conexión a red cloacal y agua potable</t>
  </si>
  <si>
    <t>Agua fría, caliente y cloacas</t>
  </si>
  <si>
    <t>Movimiento de suelo (extracto de 40 cm de manto vegetal)</t>
  </si>
  <si>
    <t>Puertas placa interiores con herrajes</t>
  </si>
  <si>
    <t>C.A.S.E. PRESUPUESTO PARA VIVIENDA DE 282 M2 -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</si>
</sst>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Calibri"/>
      <family val="2"/>
      <scheme val="minor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3" fontId="6" fillId="4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0A5E-B373-4BF5-A3F6-3C8E2013825A}">
  <dimension ref="A1:H68"/>
  <sheetViews>
    <sheetView tabSelected="1" workbookViewId="0">
      <selection activeCell="A69" sqref="A69"/>
    </sheetView>
  </sheetViews>
  <sheetFormatPr baseColWidth="10" defaultRowHeight="11.25" x14ac:dyDescent="0.2"/>
  <cols>
    <col min="1" max="1" width="2.7109375" style="1" bestFit="1" customWidth="1"/>
    <col min="2" max="2" width="42" style="1" bestFit="1" customWidth="1"/>
    <col min="3" max="3" width="3" style="1" bestFit="1" customWidth="1"/>
    <col min="4" max="4" width="10.7109375" style="1" bestFit="1" customWidth="1"/>
    <col min="5" max="5" width="7.85546875" style="1" bestFit="1" customWidth="1"/>
    <col min="6" max="7" width="9.5703125" style="1" bestFit="1" customWidth="1"/>
    <col min="8" max="8" width="7" style="1" bestFit="1" customWidth="1"/>
    <col min="9" max="9" width="18.5703125" style="1" customWidth="1"/>
    <col min="10" max="16384" width="11.42578125" style="1"/>
  </cols>
  <sheetData>
    <row r="1" spans="1:8" x14ac:dyDescent="0.2">
      <c r="A1" s="22" t="s">
        <v>77</v>
      </c>
      <c r="B1" s="22"/>
      <c r="C1" s="22"/>
      <c r="D1" s="22"/>
      <c r="E1" s="22"/>
      <c r="F1" s="22"/>
      <c r="G1" s="22"/>
    </row>
    <row r="2" spans="1:8" x14ac:dyDescent="0.2">
      <c r="A2" s="14" t="s">
        <v>0</v>
      </c>
      <c r="B2" s="14" t="s">
        <v>1</v>
      </c>
      <c r="C2" s="19" t="s">
        <v>2</v>
      </c>
      <c r="D2" s="19" t="s">
        <v>67</v>
      </c>
      <c r="E2" s="19" t="s">
        <v>3</v>
      </c>
      <c r="F2" s="19" t="s">
        <v>4</v>
      </c>
      <c r="G2" s="19" t="s">
        <v>5</v>
      </c>
    </row>
    <row r="3" spans="1:8" x14ac:dyDescent="0.2">
      <c r="A3" s="16" t="s">
        <v>30</v>
      </c>
      <c r="B3" s="17"/>
      <c r="C3" s="21"/>
      <c r="D3" s="21"/>
      <c r="E3" s="21"/>
      <c r="F3" s="21"/>
      <c r="G3" s="21"/>
    </row>
    <row r="4" spans="1:8" x14ac:dyDescent="0.2">
      <c r="A4" s="9">
        <v>1</v>
      </c>
      <c r="B4" s="13" t="s">
        <v>6</v>
      </c>
      <c r="C4" s="9" t="s">
        <v>9</v>
      </c>
      <c r="D4" s="2"/>
      <c r="E4" s="12">
        <v>424621</v>
      </c>
      <c r="F4" s="10">
        <f>(D4*E4)</f>
        <v>0</v>
      </c>
      <c r="G4" s="9">
        <v>0.03</v>
      </c>
    </row>
    <row r="5" spans="1:8" x14ac:dyDescent="0.2">
      <c r="A5" s="9">
        <v>2</v>
      </c>
      <c r="B5" s="13" t="s">
        <v>75</v>
      </c>
      <c r="C5" s="9" t="s">
        <v>12</v>
      </c>
      <c r="D5" s="2"/>
      <c r="E5" s="12">
        <v>20478</v>
      </c>
      <c r="F5" s="10">
        <f t="shared" ref="F5:F6" si="0">(D5*E5)</f>
        <v>0</v>
      </c>
      <c r="G5" s="9">
        <v>0.1</v>
      </c>
    </row>
    <row r="6" spans="1:8" x14ac:dyDescent="0.2">
      <c r="A6" s="9">
        <v>3</v>
      </c>
      <c r="B6" s="13" t="s">
        <v>7</v>
      </c>
      <c r="C6" s="9" t="s">
        <v>8</v>
      </c>
      <c r="D6" s="2"/>
      <c r="E6" s="12">
        <v>18535</v>
      </c>
      <c r="F6" s="10">
        <f t="shared" si="0"/>
        <v>0</v>
      </c>
      <c r="G6" s="9">
        <v>0.5</v>
      </c>
    </row>
    <row r="7" spans="1:8" x14ac:dyDescent="0.2">
      <c r="A7" s="16" t="s">
        <v>31</v>
      </c>
      <c r="B7" s="17"/>
      <c r="C7" s="9"/>
      <c r="D7" s="2"/>
      <c r="E7" s="9"/>
      <c r="F7" s="9"/>
      <c r="G7" s="9"/>
    </row>
    <row r="8" spans="1:8" x14ac:dyDescent="0.2">
      <c r="A8" s="9">
        <v>4</v>
      </c>
      <c r="B8" s="13" t="s">
        <v>68</v>
      </c>
      <c r="C8" s="9" t="s">
        <v>10</v>
      </c>
      <c r="D8" s="2"/>
      <c r="E8" s="10">
        <v>153012</v>
      </c>
      <c r="F8" s="10">
        <f>(D8*E8)</f>
        <v>0</v>
      </c>
      <c r="G8" s="9">
        <v>7</v>
      </c>
    </row>
    <row r="9" spans="1:8" x14ac:dyDescent="0.2">
      <c r="A9" s="16" t="s">
        <v>32</v>
      </c>
      <c r="B9" s="17" t="s">
        <v>32</v>
      </c>
      <c r="C9" s="9"/>
      <c r="D9" s="2"/>
      <c r="E9" s="10"/>
      <c r="F9" s="9"/>
      <c r="G9" s="9"/>
    </row>
    <row r="10" spans="1:8" x14ac:dyDescent="0.2">
      <c r="A10" s="9">
        <v>5</v>
      </c>
      <c r="B10" s="13" t="s">
        <v>11</v>
      </c>
      <c r="C10" s="9" t="s">
        <v>12</v>
      </c>
      <c r="D10" s="2"/>
      <c r="E10" s="10">
        <v>31379</v>
      </c>
      <c r="F10" s="10">
        <f>(D10*E10)</f>
        <v>0</v>
      </c>
      <c r="G10" s="9">
        <v>0.5</v>
      </c>
    </row>
    <row r="11" spans="1:8" x14ac:dyDescent="0.2">
      <c r="A11" s="16" t="s">
        <v>33</v>
      </c>
      <c r="B11" s="17" t="s">
        <v>32</v>
      </c>
      <c r="C11" s="9"/>
      <c r="D11" s="2"/>
      <c r="E11" s="10"/>
      <c r="F11" s="9"/>
      <c r="G11" s="9"/>
    </row>
    <row r="12" spans="1:8" x14ac:dyDescent="0.2">
      <c r="A12" s="9">
        <v>6</v>
      </c>
      <c r="B12" s="13" t="s">
        <v>13</v>
      </c>
      <c r="C12" s="9" t="s">
        <v>10</v>
      </c>
      <c r="D12" s="2"/>
      <c r="E12" s="10">
        <v>270986</v>
      </c>
      <c r="F12" s="10">
        <f>(D12*E12)</f>
        <v>0</v>
      </c>
      <c r="G12" s="9">
        <v>1.4</v>
      </c>
    </row>
    <row r="13" spans="1:8" x14ac:dyDescent="0.2">
      <c r="A13" s="9">
        <v>7</v>
      </c>
      <c r="B13" s="13" t="s">
        <v>14</v>
      </c>
      <c r="C13" s="9" t="s">
        <v>12</v>
      </c>
      <c r="D13" s="2"/>
      <c r="E13" s="10">
        <v>52487</v>
      </c>
      <c r="F13" s="10">
        <f t="shared" ref="F13:F14" si="1">(D13*E13)</f>
        <v>0</v>
      </c>
      <c r="G13" s="9">
        <v>12</v>
      </c>
    </row>
    <row r="14" spans="1:8" x14ac:dyDescent="0.2">
      <c r="A14" s="9">
        <v>8</v>
      </c>
      <c r="B14" s="13" t="s">
        <v>15</v>
      </c>
      <c r="C14" s="9" t="s">
        <v>12</v>
      </c>
      <c r="D14" s="2"/>
      <c r="E14" s="10">
        <v>43033</v>
      </c>
      <c r="F14" s="10">
        <f t="shared" si="1"/>
        <v>0</v>
      </c>
      <c r="G14" s="9">
        <v>6</v>
      </c>
    </row>
    <row r="15" spans="1:8" x14ac:dyDescent="0.2">
      <c r="A15" s="16" t="s">
        <v>34</v>
      </c>
      <c r="B15" s="17" t="s">
        <v>32</v>
      </c>
      <c r="C15" s="9"/>
      <c r="D15" s="2"/>
      <c r="E15" s="10"/>
      <c r="F15" s="9"/>
      <c r="G15" s="9"/>
    </row>
    <row r="16" spans="1:8" x14ac:dyDescent="0.2">
      <c r="A16" s="9">
        <v>9</v>
      </c>
      <c r="B16" s="13" t="s">
        <v>69</v>
      </c>
      <c r="C16" s="13" t="s">
        <v>10</v>
      </c>
      <c r="D16" s="3"/>
      <c r="E16" s="12">
        <v>641873</v>
      </c>
      <c r="F16" s="10">
        <f>(D16*E16)</f>
        <v>0</v>
      </c>
      <c r="G16" s="9">
        <v>9</v>
      </c>
      <c r="H16" s="4"/>
    </row>
    <row r="17" spans="1:8" x14ac:dyDescent="0.2">
      <c r="A17" s="9">
        <v>10</v>
      </c>
      <c r="B17" s="13" t="s">
        <v>16</v>
      </c>
      <c r="C17" s="13" t="s">
        <v>10</v>
      </c>
      <c r="D17" s="3"/>
      <c r="E17" s="12">
        <v>40656</v>
      </c>
      <c r="F17" s="10">
        <f t="shared" ref="F17:F19" si="2">(D17*E17)</f>
        <v>0</v>
      </c>
      <c r="G17" s="9">
        <v>3.9</v>
      </c>
    </row>
    <row r="18" spans="1:8" x14ac:dyDescent="0.2">
      <c r="A18" s="9">
        <v>11</v>
      </c>
      <c r="B18" s="13" t="s">
        <v>64</v>
      </c>
      <c r="C18" s="13" t="s">
        <v>10</v>
      </c>
      <c r="D18" s="3"/>
      <c r="E18" s="12">
        <v>693393</v>
      </c>
      <c r="F18" s="10">
        <f t="shared" si="2"/>
        <v>0</v>
      </c>
      <c r="G18" s="9">
        <v>4.0999999999999996</v>
      </c>
    </row>
    <row r="19" spans="1:8" x14ac:dyDescent="0.2">
      <c r="A19" s="9">
        <v>12</v>
      </c>
      <c r="B19" s="13" t="s">
        <v>17</v>
      </c>
      <c r="C19" s="9" t="s">
        <v>10</v>
      </c>
      <c r="D19" s="2"/>
      <c r="E19" s="10">
        <v>641909</v>
      </c>
      <c r="F19" s="10">
        <f t="shared" si="2"/>
        <v>0</v>
      </c>
      <c r="G19" s="9">
        <v>0.7</v>
      </c>
    </row>
    <row r="20" spans="1:8" x14ac:dyDescent="0.2">
      <c r="A20" s="16" t="s">
        <v>65</v>
      </c>
      <c r="B20" s="17" t="s">
        <v>32</v>
      </c>
      <c r="C20" s="9"/>
      <c r="D20" s="2"/>
      <c r="E20" s="10"/>
      <c r="F20" s="9"/>
      <c r="G20" s="9"/>
    </row>
    <row r="21" spans="1:8" x14ac:dyDescent="0.2">
      <c r="A21" s="9">
        <v>13</v>
      </c>
      <c r="B21" s="13" t="s">
        <v>70</v>
      </c>
      <c r="C21" s="9" t="s">
        <v>12</v>
      </c>
      <c r="D21" s="2"/>
      <c r="E21" s="12">
        <v>23675</v>
      </c>
      <c r="F21" s="10">
        <f>(D21*E21)</f>
        <v>0</v>
      </c>
      <c r="G21" s="9">
        <v>1</v>
      </c>
      <c r="H21" s="4"/>
    </row>
    <row r="22" spans="1:8" x14ac:dyDescent="0.2">
      <c r="A22" s="16" t="s">
        <v>35</v>
      </c>
      <c r="B22" s="17" t="s">
        <v>32</v>
      </c>
      <c r="C22" s="9"/>
      <c r="D22" s="2"/>
      <c r="E22" s="10"/>
      <c r="F22" s="9"/>
      <c r="G22" s="9"/>
    </row>
    <row r="23" spans="1:8" x14ac:dyDescent="0.2">
      <c r="A23" s="9">
        <v>14</v>
      </c>
      <c r="B23" s="13" t="s">
        <v>23</v>
      </c>
      <c r="C23" s="9" t="s">
        <v>12</v>
      </c>
      <c r="D23" s="2"/>
      <c r="E23" s="10">
        <v>24188</v>
      </c>
      <c r="F23" s="10">
        <f>(D23*E23)</f>
        <v>0</v>
      </c>
      <c r="G23" s="9">
        <v>2.7</v>
      </c>
    </row>
    <row r="24" spans="1:8" x14ac:dyDescent="0.2">
      <c r="A24" s="9">
        <v>15</v>
      </c>
      <c r="B24" s="13" t="s">
        <v>25</v>
      </c>
      <c r="C24" s="9" t="s">
        <v>12</v>
      </c>
      <c r="D24" s="2"/>
      <c r="E24" s="12">
        <v>29736</v>
      </c>
      <c r="F24" s="10">
        <f>(D24*E24)</f>
        <v>0</v>
      </c>
      <c r="G24" s="9">
        <v>3.5</v>
      </c>
    </row>
    <row r="25" spans="1:8" x14ac:dyDescent="0.2">
      <c r="A25" s="16" t="s">
        <v>36</v>
      </c>
      <c r="B25" s="17"/>
      <c r="C25" s="9"/>
      <c r="D25" s="2"/>
      <c r="E25" s="9"/>
      <c r="F25" s="9"/>
      <c r="G25" s="9"/>
    </row>
    <row r="26" spans="1:8" x14ac:dyDescent="0.2">
      <c r="A26" s="9">
        <v>16</v>
      </c>
      <c r="B26" s="13" t="s">
        <v>19</v>
      </c>
      <c r="C26" s="9" t="s">
        <v>12</v>
      </c>
      <c r="D26" s="2"/>
      <c r="E26" s="12">
        <v>16553</v>
      </c>
      <c r="F26" s="10">
        <f>(D26*E26)</f>
        <v>0</v>
      </c>
      <c r="G26" s="9">
        <v>4.0599999999999996</v>
      </c>
      <c r="H26" s="5"/>
    </row>
    <row r="27" spans="1:8" x14ac:dyDescent="0.2">
      <c r="A27" s="9">
        <v>17</v>
      </c>
      <c r="B27" s="13" t="s">
        <v>18</v>
      </c>
      <c r="C27" s="9" t="s">
        <v>12</v>
      </c>
      <c r="D27" s="2"/>
      <c r="E27" s="12">
        <v>15480</v>
      </c>
      <c r="F27" s="10">
        <f>(D27*E27)</f>
        <v>0</v>
      </c>
      <c r="G27" s="9">
        <v>3.5</v>
      </c>
    </row>
    <row r="28" spans="1:8" x14ac:dyDescent="0.2">
      <c r="A28" s="9">
        <v>18</v>
      </c>
      <c r="B28" s="13" t="s">
        <v>20</v>
      </c>
      <c r="C28" s="9" t="s">
        <v>12</v>
      </c>
      <c r="D28" s="2"/>
      <c r="E28" s="12">
        <v>13503</v>
      </c>
      <c r="F28" s="10">
        <f t="shared" ref="F28:F29" si="3">(D28*E28)</f>
        <v>0</v>
      </c>
      <c r="G28" s="9">
        <v>4.0599999999999996</v>
      </c>
      <c r="H28" s="5"/>
    </row>
    <row r="29" spans="1:8" x14ac:dyDescent="0.2">
      <c r="A29" s="9">
        <v>19</v>
      </c>
      <c r="B29" s="13" t="s">
        <v>21</v>
      </c>
      <c r="C29" s="9" t="s">
        <v>12</v>
      </c>
      <c r="D29" s="2"/>
      <c r="E29" s="12">
        <v>11737</v>
      </c>
      <c r="F29" s="10">
        <f t="shared" si="3"/>
        <v>0</v>
      </c>
      <c r="G29" s="9">
        <v>3.5</v>
      </c>
    </row>
    <row r="30" spans="1:8" x14ac:dyDescent="0.2">
      <c r="A30" s="18" t="s">
        <v>37</v>
      </c>
      <c r="B30" s="18" t="s">
        <v>32</v>
      </c>
      <c r="C30" s="9"/>
      <c r="D30" s="2"/>
      <c r="E30" s="9"/>
      <c r="F30" s="9"/>
      <c r="G30" s="9"/>
    </row>
    <row r="31" spans="1:8" x14ac:dyDescent="0.2">
      <c r="A31" s="9">
        <v>20</v>
      </c>
      <c r="B31" s="13" t="s">
        <v>22</v>
      </c>
      <c r="C31" s="9" t="s">
        <v>12</v>
      </c>
      <c r="D31" s="2"/>
      <c r="E31" s="12">
        <v>29307</v>
      </c>
      <c r="F31" s="10">
        <f>(D31*E31)</f>
        <v>0</v>
      </c>
      <c r="G31" s="9">
        <v>3.35</v>
      </c>
    </row>
    <row r="32" spans="1:8" x14ac:dyDescent="0.2">
      <c r="A32" s="9">
        <v>21</v>
      </c>
      <c r="B32" s="13" t="s">
        <v>24</v>
      </c>
      <c r="C32" s="9" t="s">
        <v>12</v>
      </c>
      <c r="D32" s="2"/>
      <c r="E32" s="12">
        <v>35322</v>
      </c>
      <c r="F32" s="10">
        <f t="shared" ref="F32:F34" si="4">(D32*E32)</f>
        <v>0</v>
      </c>
      <c r="G32" s="9">
        <v>4</v>
      </c>
    </row>
    <row r="33" spans="1:7" x14ac:dyDescent="0.2">
      <c r="A33" s="9">
        <v>22</v>
      </c>
      <c r="B33" s="13" t="s">
        <v>26</v>
      </c>
      <c r="C33" s="9" t="s">
        <v>12</v>
      </c>
      <c r="D33" s="2"/>
      <c r="E33" s="12">
        <v>29307</v>
      </c>
      <c r="F33" s="10">
        <f t="shared" si="4"/>
        <v>0</v>
      </c>
      <c r="G33" s="9">
        <v>1.1499999999999999</v>
      </c>
    </row>
    <row r="34" spans="1:7" x14ac:dyDescent="0.2">
      <c r="A34" s="9">
        <v>23</v>
      </c>
      <c r="B34" s="13" t="s">
        <v>27</v>
      </c>
      <c r="C34" s="9" t="s">
        <v>12</v>
      </c>
      <c r="D34" s="2"/>
      <c r="E34" s="12">
        <v>15426</v>
      </c>
      <c r="F34" s="10">
        <f t="shared" si="4"/>
        <v>0</v>
      </c>
      <c r="G34" s="9">
        <v>0.28999999999999998</v>
      </c>
    </row>
    <row r="35" spans="1:7" x14ac:dyDescent="0.2">
      <c r="A35" s="18" t="s">
        <v>38</v>
      </c>
      <c r="B35" s="18"/>
      <c r="C35" s="9"/>
      <c r="D35" s="2"/>
      <c r="E35" s="12"/>
      <c r="F35" s="9"/>
      <c r="G35" s="9"/>
    </row>
    <row r="36" spans="1:7" x14ac:dyDescent="0.2">
      <c r="A36" s="9">
        <v>24</v>
      </c>
      <c r="B36" s="13" t="s">
        <v>76</v>
      </c>
      <c r="C36" s="9" t="s">
        <v>2</v>
      </c>
      <c r="D36" s="2"/>
      <c r="E36" s="10">
        <v>293100</v>
      </c>
      <c r="F36" s="10">
        <f>(D36*E36)</f>
        <v>0</v>
      </c>
      <c r="G36" s="9">
        <v>5.2</v>
      </c>
    </row>
    <row r="37" spans="1:7" x14ac:dyDescent="0.2">
      <c r="A37" s="9">
        <v>25</v>
      </c>
      <c r="B37" s="13" t="s">
        <v>28</v>
      </c>
      <c r="C37" s="9" t="s">
        <v>12</v>
      </c>
      <c r="D37" s="2"/>
      <c r="E37" s="12">
        <v>149558</v>
      </c>
      <c r="F37" s="10">
        <f t="shared" ref="F37:F40" si="5">(D37*E37)</f>
        <v>0</v>
      </c>
      <c r="G37" s="9">
        <v>1.85</v>
      </c>
    </row>
    <row r="38" spans="1:7" x14ac:dyDescent="0.2">
      <c r="A38" s="9">
        <v>26</v>
      </c>
      <c r="B38" s="13" t="s">
        <v>71</v>
      </c>
      <c r="C38" s="9" t="s">
        <v>2</v>
      </c>
      <c r="D38" s="2"/>
      <c r="E38" s="12">
        <v>235243</v>
      </c>
      <c r="F38" s="10">
        <f t="shared" si="5"/>
        <v>0</v>
      </c>
      <c r="G38" s="9">
        <v>2</v>
      </c>
    </row>
    <row r="39" spans="1:7" x14ac:dyDescent="0.2">
      <c r="A39" s="9">
        <v>27</v>
      </c>
      <c r="B39" s="13" t="s">
        <v>72</v>
      </c>
      <c r="C39" s="9" t="s">
        <v>2</v>
      </c>
      <c r="D39" s="2"/>
      <c r="E39" s="12">
        <v>323687</v>
      </c>
      <c r="F39" s="10">
        <f t="shared" si="5"/>
        <v>0</v>
      </c>
      <c r="G39" s="9">
        <v>0.3</v>
      </c>
    </row>
    <row r="40" spans="1:7" x14ac:dyDescent="0.2">
      <c r="A40" s="9">
        <v>28</v>
      </c>
      <c r="B40" s="13" t="s">
        <v>29</v>
      </c>
      <c r="C40" s="9" t="s">
        <v>2</v>
      </c>
      <c r="D40" s="2"/>
      <c r="E40" s="12">
        <v>107730</v>
      </c>
      <c r="F40" s="10">
        <f t="shared" si="5"/>
        <v>0</v>
      </c>
      <c r="G40" s="9">
        <v>0.01</v>
      </c>
    </row>
    <row r="41" spans="1:7" x14ac:dyDescent="0.2">
      <c r="A41" s="18" t="s">
        <v>39</v>
      </c>
      <c r="B41" s="18"/>
      <c r="C41" s="9"/>
      <c r="D41" s="2"/>
      <c r="E41" s="10"/>
      <c r="F41" s="9"/>
      <c r="G41" s="9"/>
    </row>
    <row r="42" spans="1:7" x14ac:dyDescent="0.2">
      <c r="A42" s="9">
        <v>29</v>
      </c>
      <c r="B42" s="13" t="s">
        <v>61</v>
      </c>
      <c r="C42" s="9" t="s">
        <v>2</v>
      </c>
      <c r="D42" s="2"/>
      <c r="E42" s="10">
        <v>563657</v>
      </c>
      <c r="F42" s="10">
        <f>(D42*E42)</f>
        <v>0</v>
      </c>
      <c r="G42" s="9">
        <v>0.33</v>
      </c>
    </row>
    <row r="43" spans="1:7" x14ac:dyDescent="0.2">
      <c r="A43" s="9">
        <v>30</v>
      </c>
      <c r="B43" s="13" t="s">
        <v>40</v>
      </c>
      <c r="C43" s="9" t="s">
        <v>2</v>
      </c>
      <c r="D43" s="2"/>
      <c r="E43" s="10">
        <v>427827</v>
      </c>
      <c r="F43" s="10">
        <f t="shared" ref="F43:F47" si="6">(D43*E43)</f>
        <v>0</v>
      </c>
      <c r="G43" s="9">
        <v>0.4</v>
      </c>
    </row>
    <row r="44" spans="1:7" x14ac:dyDescent="0.2">
      <c r="A44" s="9">
        <v>31</v>
      </c>
      <c r="B44" s="13" t="s">
        <v>41</v>
      </c>
      <c r="C44" s="9" t="s">
        <v>2</v>
      </c>
      <c r="D44" s="2"/>
      <c r="E44" s="12">
        <v>50471</v>
      </c>
      <c r="F44" s="10">
        <f t="shared" si="6"/>
        <v>0</v>
      </c>
      <c r="G44" s="9">
        <v>0.49</v>
      </c>
    </row>
    <row r="45" spans="1:7" x14ac:dyDescent="0.2">
      <c r="A45" s="9">
        <v>32</v>
      </c>
      <c r="B45" s="9" t="s">
        <v>59</v>
      </c>
      <c r="C45" s="9" t="s">
        <v>2</v>
      </c>
      <c r="D45" s="2"/>
      <c r="E45" s="10">
        <v>50471</v>
      </c>
      <c r="F45" s="10">
        <f t="shared" si="6"/>
        <v>0</v>
      </c>
      <c r="G45" s="9">
        <v>1.1399999999999999</v>
      </c>
    </row>
    <row r="46" spans="1:7" x14ac:dyDescent="0.2">
      <c r="A46" s="9">
        <v>33</v>
      </c>
      <c r="B46" s="13" t="s">
        <v>62</v>
      </c>
      <c r="C46" s="9" t="s">
        <v>2</v>
      </c>
      <c r="D46" s="2"/>
      <c r="E46" s="12">
        <v>50471</v>
      </c>
      <c r="F46" s="10">
        <f t="shared" si="6"/>
        <v>0</v>
      </c>
      <c r="G46" s="9">
        <v>1.1399999999999999</v>
      </c>
    </row>
    <row r="47" spans="1:7" x14ac:dyDescent="0.2">
      <c r="A47" s="9">
        <v>34</v>
      </c>
      <c r="B47" s="13" t="s">
        <v>42</v>
      </c>
      <c r="C47" s="9" t="s">
        <v>2</v>
      </c>
      <c r="D47" s="2"/>
      <c r="E47" s="12">
        <v>68055</v>
      </c>
      <c r="F47" s="10">
        <f t="shared" si="6"/>
        <v>0</v>
      </c>
      <c r="G47" s="9">
        <v>1.6</v>
      </c>
    </row>
    <row r="48" spans="1:7" x14ac:dyDescent="0.2">
      <c r="A48" s="18" t="s">
        <v>43</v>
      </c>
      <c r="B48" s="18"/>
      <c r="C48" s="9"/>
      <c r="D48" s="2"/>
      <c r="E48" s="9"/>
      <c r="F48" s="9"/>
      <c r="G48" s="9"/>
    </row>
    <row r="49" spans="1:8" x14ac:dyDescent="0.2">
      <c r="A49" s="11">
        <v>35</v>
      </c>
      <c r="B49" s="13" t="s">
        <v>73</v>
      </c>
      <c r="C49" s="9" t="s">
        <v>9</v>
      </c>
      <c r="D49" s="2"/>
      <c r="E49" s="10">
        <v>225466</v>
      </c>
      <c r="F49" s="10">
        <f>(D49*E49)</f>
        <v>0</v>
      </c>
      <c r="G49" s="9">
        <v>0.5</v>
      </c>
      <c r="H49" s="4"/>
    </row>
    <row r="50" spans="1:8" x14ac:dyDescent="0.2">
      <c r="A50" s="11">
        <v>36</v>
      </c>
      <c r="B50" s="11" t="s">
        <v>74</v>
      </c>
      <c r="C50" s="9" t="s">
        <v>9</v>
      </c>
      <c r="D50" s="2"/>
      <c r="E50" s="10">
        <v>3344365</v>
      </c>
      <c r="F50" s="10">
        <f>(D50*E50)</f>
        <v>0</v>
      </c>
      <c r="G50" s="9">
        <v>0.5</v>
      </c>
    </row>
    <row r="51" spans="1:8" x14ac:dyDescent="0.2">
      <c r="A51" s="11">
        <v>37</v>
      </c>
      <c r="B51" s="9" t="s">
        <v>44</v>
      </c>
      <c r="C51" s="9" t="s">
        <v>2</v>
      </c>
      <c r="D51" s="2"/>
      <c r="E51" s="10">
        <v>73271</v>
      </c>
      <c r="F51" s="10">
        <f>(D51*E51)</f>
        <v>0</v>
      </c>
      <c r="G51" s="9">
        <v>0.4</v>
      </c>
    </row>
    <row r="52" spans="1:8" x14ac:dyDescent="0.2">
      <c r="A52" s="11">
        <v>38</v>
      </c>
      <c r="B52" s="9" t="s">
        <v>63</v>
      </c>
      <c r="C52" s="9" t="s">
        <v>2</v>
      </c>
      <c r="D52" s="2"/>
      <c r="E52" s="10">
        <v>193524</v>
      </c>
      <c r="F52" s="10">
        <f>(D52*E52)</f>
        <v>0</v>
      </c>
      <c r="G52" s="9">
        <v>0.9</v>
      </c>
    </row>
    <row r="53" spans="1:8" x14ac:dyDescent="0.2">
      <c r="A53" s="11">
        <v>39</v>
      </c>
      <c r="B53" s="9" t="s">
        <v>66</v>
      </c>
      <c r="C53" s="9" t="s">
        <v>12</v>
      </c>
      <c r="D53" s="2"/>
      <c r="E53" s="10">
        <v>327714</v>
      </c>
      <c r="F53" s="10">
        <f>(D53*E53)</f>
        <v>0</v>
      </c>
      <c r="G53" s="9">
        <v>0.5</v>
      </c>
    </row>
    <row r="54" spans="1:8" x14ac:dyDescent="0.2">
      <c r="A54" s="18" t="s">
        <v>45</v>
      </c>
      <c r="B54" s="18"/>
      <c r="C54" s="18"/>
      <c r="D54" s="2"/>
      <c r="E54" s="9"/>
      <c r="F54" s="9"/>
      <c r="G54" s="9"/>
    </row>
    <row r="55" spans="1:8" x14ac:dyDescent="0.2">
      <c r="A55" s="11">
        <v>40</v>
      </c>
      <c r="B55" s="13" t="s">
        <v>60</v>
      </c>
      <c r="C55" s="9" t="s">
        <v>9</v>
      </c>
      <c r="D55" s="2"/>
      <c r="E55" s="10">
        <v>138964</v>
      </c>
      <c r="F55" s="10">
        <f>(D55*E55)</f>
        <v>0</v>
      </c>
      <c r="G55" s="9">
        <v>0.2</v>
      </c>
    </row>
    <row r="56" spans="1:8" x14ac:dyDescent="0.2">
      <c r="A56" s="11">
        <v>41</v>
      </c>
      <c r="B56" s="9" t="s">
        <v>46</v>
      </c>
      <c r="C56" s="9" t="s">
        <v>9</v>
      </c>
      <c r="D56" s="2"/>
      <c r="E56" s="10">
        <v>3062536</v>
      </c>
      <c r="F56" s="10">
        <f t="shared" ref="F56:F57" si="7">(D56*E56)</f>
        <v>0</v>
      </c>
      <c r="G56" s="9">
        <v>0.5</v>
      </c>
    </row>
    <row r="57" spans="1:8" x14ac:dyDescent="0.2">
      <c r="A57" s="11">
        <v>42</v>
      </c>
      <c r="B57" s="13" t="s">
        <v>47</v>
      </c>
      <c r="C57" s="9" t="s">
        <v>2</v>
      </c>
      <c r="D57" s="2"/>
      <c r="E57" s="12">
        <v>473471</v>
      </c>
      <c r="F57" s="10">
        <f t="shared" si="7"/>
        <v>0</v>
      </c>
      <c r="G57" s="9">
        <v>0.6</v>
      </c>
    </row>
    <row r="58" spans="1:8" x14ac:dyDescent="0.2">
      <c r="A58" s="18" t="s">
        <v>48</v>
      </c>
      <c r="B58" s="18"/>
      <c r="C58" s="18"/>
      <c r="D58" s="2"/>
      <c r="E58" s="9"/>
      <c r="F58" s="9"/>
      <c r="G58" s="9"/>
    </row>
    <row r="59" spans="1:8" x14ac:dyDescent="0.2">
      <c r="A59" s="11">
        <v>43</v>
      </c>
      <c r="B59" s="9" t="s">
        <v>49</v>
      </c>
      <c r="C59" s="9" t="s">
        <v>12</v>
      </c>
      <c r="D59" s="2"/>
      <c r="E59" s="10">
        <v>16985</v>
      </c>
      <c r="F59" s="10">
        <f>(D59*E59)</f>
        <v>0</v>
      </c>
      <c r="G59" s="9">
        <v>0.7</v>
      </c>
    </row>
    <row r="60" spans="1:8" x14ac:dyDescent="0.2">
      <c r="A60" s="11">
        <v>44</v>
      </c>
      <c r="B60" s="9" t="s">
        <v>50</v>
      </c>
      <c r="C60" s="9" t="s">
        <v>12</v>
      </c>
      <c r="D60" s="2"/>
      <c r="E60" s="10">
        <v>16985</v>
      </c>
      <c r="F60" s="10">
        <f t="shared" ref="F60:F63" si="8">(D60*E60)</f>
        <v>0</v>
      </c>
      <c r="G60" s="9">
        <v>1.6</v>
      </c>
    </row>
    <row r="61" spans="1:8" x14ac:dyDescent="0.2">
      <c r="A61" s="11">
        <v>45</v>
      </c>
      <c r="B61" s="9" t="s">
        <v>51</v>
      </c>
      <c r="C61" s="9" t="s">
        <v>12</v>
      </c>
      <c r="D61" s="2"/>
      <c r="E61" s="10">
        <v>16985</v>
      </c>
      <c r="F61" s="10">
        <f t="shared" si="8"/>
        <v>0</v>
      </c>
      <c r="G61" s="9">
        <v>1.8</v>
      </c>
    </row>
    <row r="62" spans="1:8" x14ac:dyDescent="0.2">
      <c r="A62" s="11">
        <v>46</v>
      </c>
      <c r="B62" s="9" t="s">
        <v>52</v>
      </c>
      <c r="C62" s="9" t="s">
        <v>9</v>
      </c>
      <c r="D62" s="2"/>
      <c r="E62" s="10">
        <v>68450</v>
      </c>
      <c r="F62" s="10">
        <f t="shared" si="8"/>
        <v>0</v>
      </c>
      <c r="G62" s="9">
        <v>0.98</v>
      </c>
    </row>
    <row r="63" spans="1:8" x14ac:dyDescent="0.2">
      <c r="A63" s="11">
        <v>47</v>
      </c>
      <c r="B63" s="9" t="s">
        <v>53</v>
      </c>
      <c r="C63" s="9" t="s">
        <v>9</v>
      </c>
      <c r="D63" s="2"/>
      <c r="E63" s="10">
        <v>650350</v>
      </c>
      <c r="F63" s="10">
        <f t="shared" si="8"/>
        <v>0</v>
      </c>
      <c r="G63" s="9">
        <v>0.02</v>
      </c>
    </row>
    <row r="64" spans="1:8" x14ac:dyDescent="0.2">
      <c r="A64" s="18" t="s">
        <v>55</v>
      </c>
      <c r="B64" s="18"/>
      <c r="C64" s="18"/>
      <c r="D64" s="18"/>
      <c r="E64" s="18"/>
      <c r="F64" s="6">
        <f>SUM(F4,F5,F6,F8,F10,F12,F13,F14,F16,F17,F18,F19,F21,F23,F24,F26,F27,F28,F29,F31,F32,F33,F34,F36,F37,F38,F39,F40,F42,F43,F44,F45,F46,F47,F49,F50,F51,F52,F53,F55,F56,F57,F59,F60,F61,F62,F63)</f>
        <v>0</v>
      </c>
      <c r="G64" s="19">
        <f>SUM(G3:G63)</f>
        <v>100.00000000000001</v>
      </c>
    </row>
    <row r="65" spans="1:7" x14ac:dyDescent="0.2">
      <c r="A65" s="7">
        <v>48</v>
      </c>
      <c r="B65" s="7" t="s">
        <v>54</v>
      </c>
      <c r="C65" s="15">
        <v>9.2700000000000005E-2</v>
      </c>
      <c r="D65" s="15"/>
      <c r="E65" s="15"/>
      <c r="F65" s="6">
        <f>(F64*0.0927)</f>
        <v>0</v>
      </c>
      <c r="G65" s="20"/>
    </row>
    <row r="66" spans="1:7" x14ac:dyDescent="0.2">
      <c r="A66" s="18" t="s">
        <v>56</v>
      </c>
      <c r="B66" s="18"/>
      <c r="C66" s="18"/>
      <c r="D66" s="18"/>
      <c r="E66" s="18"/>
      <c r="F66" s="6">
        <f>SUM(F64,F65)</f>
        <v>0</v>
      </c>
      <c r="G66" s="20"/>
    </row>
    <row r="67" spans="1:7" x14ac:dyDescent="0.2">
      <c r="A67" s="16" t="s">
        <v>57</v>
      </c>
      <c r="B67" s="17"/>
      <c r="C67" s="15">
        <v>0.25</v>
      </c>
      <c r="D67" s="15"/>
      <c r="E67" s="15"/>
      <c r="F67" s="6">
        <f>F66+(F66*25/100)</f>
        <v>0</v>
      </c>
      <c r="G67" s="20"/>
    </row>
    <row r="68" spans="1:7" x14ac:dyDescent="0.2">
      <c r="A68" s="18" t="s">
        <v>58</v>
      </c>
      <c r="B68" s="18"/>
      <c r="C68" s="18"/>
      <c r="D68" s="18"/>
      <c r="E68" s="18"/>
      <c r="F68" s="8">
        <f>(F67/282)</f>
        <v>0</v>
      </c>
      <c r="G68" s="21"/>
    </row>
  </sheetData>
  <sheetProtection algorithmName="SHA-512" hashValue="+ag2xJka2d5KM71KHs/ggDsBJOI/ikApXHo2ZKF2s2fIA7gOo6gsygU198RxMpCp6JT4M7K+G2ED24BXtNXq/w==" saltValue="8bUMVGD9IRvMT13G7vbcJA==" spinCount="100000" sheet="1" objects="1" scenarios="1"/>
  <mergeCells count="27">
    <mergeCell ref="G64:G68"/>
    <mergeCell ref="A1:G1"/>
    <mergeCell ref="A3:B3"/>
    <mergeCell ref="A9:B9"/>
    <mergeCell ref="A7:B7"/>
    <mergeCell ref="C2:C3"/>
    <mergeCell ref="D2:D3"/>
    <mergeCell ref="E2:E3"/>
    <mergeCell ref="F2:F3"/>
    <mergeCell ref="G2:G3"/>
    <mergeCell ref="A11:B11"/>
    <mergeCell ref="A15:B15"/>
    <mergeCell ref="A22:B22"/>
    <mergeCell ref="A54:C54"/>
    <mergeCell ref="A58:C58"/>
    <mergeCell ref="A25:B25"/>
    <mergeCell ref="A30:B30"/>
    <mergeCell ref="A35:B35"/>
    <mergeCell ref="A41:B41"/>
    <mergeCell ref="A48:B48"/>
    <mergeCell ref="A20:B20"/>
    <mergeCell ref="C67:E67"/>
    <mergeCell ref="A67:B67"/>
    <mergeCell ref="A68:E68"/>
    <mergeCell ref="A64:E64"/>
    <mergeCell ref="C65:E65"/>
    <mergeCell ref="A66:E6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2024-01-23T01:25:00Z</cp:lastPrinted>
  <dcterms:created xsi:type="dcterms:W3CDTF">2022-12-20T01:37:14Z</dcterms:created>
  <dcterms:modified xsi:type="dcterms:W3CDTF">2024-03-21T18:29:27Z</dcterms:modified>
</cp:coreProperties>
</file>